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Password="F954" lockStructure="1"/>
  <bookViews>
    <workbookView xWindow="0" yWindow="120" windowWidth="15480" windowHeight="703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45621"/>
</workbook>
</file>

<file path=xl/calcChain.xml><?xml version="1.0" encoding="utf-8"?>
<calcChain xmlns="http://schemas.openxmlformats.org/spreadsheetml/2006/main">
  <c r="O344" i="2" l="1"/>
  <c r="O343" i="2"/>
  <c r="O342" i="2"/>
  <c r="O341" i="2"/>
  <c r="O340" i="2"/>
  <c r="O339" i="2"/>
  <c r="O338" i="2"/>
  <c r="O337" i="2"/>
  <c r="O336" i="2"/>
  <c r="N344" i="2"/>
  <c r="N343" i="2"/>
  <c r="N342" i="2"/>
  <c r="N341" i="2"/>
  <c r="N340" i="2"/>
  <c r="N339" i="2"/>
  <c r="N338" i="2"/>
  <c r="N337" i="2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I340" i="2"/>
  <c r="H340" i="2"/>
  <c r="G340" i="2"/>
  <c r="F340" i="2"/>
  <c r="L339" i="2"/>
  <c r="K339" i="2"/>
  <c r="J339" i="2"/>
  <c r="I339" i="2"/>
  <c r="H339" i="2"/>
  <c r="G339" i="2"/>
  <c r="F339" i="2"/>
  <c r="L338" i="2"/>
  <c r="K338" i="2"/>
  <c r="J338" i="2"/>
  <c r="I338" i="2"/>
  <c r="H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I336" i="2"/>
  <c r="H336" i="2"/>
  <c r="G336" i="2"/>
  <c r="F336" i="2"/>
  <c r="E344" i="2"/>
  <c r="E343" i="2"/>
  <c r="E342" i="2"/>
  <c r="E341" i="2"/>
  <c r="E340" i="2"/>
  <c r="E339" i="2"/>
  <c r="E338" i="2"/>
  <c r="E337" i="2"/>
  <c r="E336" i="2"/>
  <c r="O334" i="2"/>
  <c r="N334" i="2"/>
  <c r="L334" i="2"/>
  <c r="K334" i="2"/>
  <c r="J334" i="2"/>
  <c r="I334" i="2"/>
  <c r="H334" i="2"/>
  <c r="G334" i="2"/>
  <c r="F334" i="2"/>
  <c r="M334" i="2" s="1"/>
  <c r="E334" i="2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M323" i="2" s="1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M301" i="2" s="1"/>
  <c r="H301" i="2"/>
  <c r="G301" i="2"/>
  <c r="F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E235" i="2"/>
  <c r="M235" i="2" s="1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I120" i="3"/>
  <c r="H120" i="3"/>
  <c r="G120" i="3"/>
  <c r="F120" i="3"/>
  <c r="L119" i="3"/>
  <c r="K119" i="3"/>
  <c r="J119" i="3"/>
  <c r="I119" i="3"/>
  <c r="H119" i="3"/>
  <c r="G119" i="3"/>
  <c r="F119" i="3"/>
  <c r="L118" i="3"/>
  <c r="K118" i="3"/>
  <c r="J118" i="3"/>
  <c r="I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J116" i="3"/>
  <c r="I116" i="3"/>
  <c r="H116" i="3"/>
  <c r="G116" i="3"/>
  <c r="F116" i="3"/>
  <c r="E124" i="3"/>
  <c r="E123" i="3"/>
  <c r="E122" i="3"/>
  <c r="E121" i="3"/>
  <c r="M121" i="3" s="1"/>
  <c r="E120" i="3"/>
  <c r="E119" i="3"/>
  <c r="E118" i="3"/>
  <c r="M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M202" i="2" s="1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M169" i="2" s="1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O59" i="4" s="1"/>
  <c r="P21" i="1" s="1"/>
  <c r="N50" i="4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M56" i="4" s="1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F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L59" i="4" s="1"/>
  <c r="M21" i="1" s="1"/>
  <c r="K50" i="4"/>
  <c r="J50" i="4"/>
  <c r="I50" i="4"/>
  <c r="H50" i="4"/>
  <c r="G50" i="4"/>
  <c r="F50" i="4"/>
  <c r="E57" i="4"/>
  <c r="M57" i="4" s="1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H37" i="2"/>
  <c r="G37" i="2"/>
  <c r="F37" i="2"/>
  <c r="E37" i="2"/>
  <c r="M36" i="2"/>
  <c r="M35" i="2"/>
  <c r="M34" i="2"/>
  <c r="M33" i="2"/>
  <c r="M32" i="2"/>
  <c r="M31" i="2"/>
  <c r="M30" i="2"/>
  <c r="M29" i="2"/>
  <c r="M28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48" i="4"/>
  <c r="N48" i="4"/>
  <c r="L48" i="4"/>
  <c r="K48" i="4"/>
  <c r="J48" i="4"/>
  <c r="I48" i="4"/>
  <c r="H48" i="4"/>
  <c r="G48" i="4"/>
  <c r="F48" i="4"/>
  <c r="M48" i="4" s="1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7" i="4" s="1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F15" i="4"/>
  <c r="M13" i="4"/>
  <c r="M12" i="4"/>
  <c r="M11" i="4"/>
  <c r="M10" i="4"/>
  <c r="M9" i="4"/>
  <c r="M8" i="4"/>
  <c r="M7" i="4"/>
  <c r="M6" i="4"/>
  <c r="O125" i="3"/>
  <c r="P20" i="1" s="1"/>
  <c r="M116" i="3"/>
  <c r="O48" i="3"/>
  <c r="N48" i="3"/>
  <c r="L48" i="3"/>
  <c r="K48" i="3"/>
  <c r="J48" i="3"/>
  <c r="I48" i="3"/>
  <c r="H48" i="3"/>
  <c r="G48" i="3"/>
  <c r="F48" i="3"/>
  <c r="E48" i="3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M37" i="3" s="1"/>
  <c r="E37" i="3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I15" i="3"/>
  <c r="H15" i="3"/>
  <c r="G15" i="3"/>
  <c r="F15" i="3"/>
  <c r="E15" i="3"/>
  <c r="M14" i="3"/>
  <c r="M13" i="3"/>
  <c r="M12" i="3"/>
  <c r="M11" i="3"/>
  <c r="M10" i="3"/>
  <c r="M9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4" i="1"/>
  <c r="N22" i="1"/>
  <c r="AD7" i="1"/>
  <c r="P17" i="1"/>
  <c r="G17" i="1"/>
  <c r="H17" i="1"/>
  <c r="I17" i="1"/>
  <c r="J17" i="1"/>
  <c r="K17" i="1"/>
  <c r="L17" i="1"/>
  <c r="M17" i="1"/>
  <c r="N16" i="1"/>
  <c r="N13" i="1"/>
  <c r="N12" i="1"/>
  <c r="N11" i="1"/>
  <c r="N10" i="1"/>
  <c r="N9" i="1"/>
  <c r="N8" i="1"/>
  <c r="J125" i="3" l="1"/>
  <c r="K20" i="1" s="1"/>
  <c r="H59" i="4"/>
  <c r="I21" i="1" s="1"/>
  <c r="H125" i="3"/>
  <c r="I20" i="1" s="1"/>
  <c r="L125" i="3"/>
  <c r="M20" i="1" s="1"/>
  <c r="M59" i="2"/>
  <c r="M114" i="2"/>
  <c r="G345" i="2"/>
  <c r="H19" i="1" s="1"/>
  <c r="K345" i="2"/>
  <c r="L19" i="1" s="1"/>
  <c r="M70" i="2"/>
  <c r="M339" i="2"/>
  <c r="H345" i="2"/>
  <c r="I19" i="1" s="1"/>
  <c r="M338" i="2"/>
  <c r="M342" i="2"/>
  <c r="M103" i="2"/>
  <c r="M26" i="3"/>
  <c r="M26" i="4"/>
  <c r="M55" i="4"/>
  <c r="M122" i="3"/>
  <c r="K125" i="3"/>
  <c r="L20" i="1" s="1"/>
  <c r="M120" i="3"/>
  <c r="M268" i="2"/>
  <c r="E345" i="2"/>
  <c r="F19" i="1" s="1"/>
  <c r="M344" i="2"/>
  <c r="L345" i="2"/>
  <c r="M19" i="1" s="1"/>
  <c r="M15" i="2"/>
  <c r="M52" i="4"/>
  <c r="M50" i="4"/>
  <c r="J59" i="4"/>
  <c r="K21" i="1" s="1"/>
  <c r="G59" i="4"/>
  <c r="H21" i="1" s="1"/>
  <c r="M147" i="2"/>
  <c r="M213" i="2"/>
  <c r="M92" i="3"/>
  <c r="I125" i="3"/>
  <c r="J20" i="1" s="1"/>
  <c r="M119" i="3"/>
  <c r="M279" i="2"/>
  <c r="M337" i="2"/>
  <c r="M341" i="2"/>
  <c r="F345" i="2"/>
  <c r="G19" i="1" s="1"/>
  <c r="J345" i="2"/>
  <c r="K19" i="1" s="1"/>
  <c r="N345" i="2"/>
  <c r="O19" i="1" s="1"/>
  <c r="M54" i="4"/>
  <c r="E125" i="3"/>
  <c r="M48" i="2"/>
  <c r="M15" i="3"/>
  <c r="I59" i="4"/>
  <c r="J21" i="1" s="1"/>
  <c r="M59" i="3"/>
  <c r="M103" i="3"/>
  <c r="G125" i="3"/>
  <c r="H20" i="1" s="1"/>
  <c r="M340" i="2"/>
  <c r="I345" i="2"/>
  <c r="J19" i="1" s="1"/>
  <c r="M343" i="2"/>
  <c r="M81" i="2"/>
  <c r="M92" i="2"/>
  <c r="M125" i="2"/>
  <c r="M136" i="2"/>
  <c r="M48" i="3"/>
  <c r="M26" i="2"/>
  <c r="M37" i="2"/>
  <c r="M53" i="4"/>
  <c r="K59" i="4"/>
  <c r="L21" i="1" s="1"/>
  <c r="N59" i="4"/>
  <c r="O21" i="1" s="1"/>
  <c r="M180" i="2"/>
  <c r="M81" i="3"/>
  <c r="M124" i="3"/>
  <c r="F125" i="3"/>
  <c r="G20" i="1" s="1"/>
  <c r="M123" i="3"/>
  <c r="M312" i="2"/>
  <c r="O345" i="2"/>
  <c r="P19" i="1" s="1"/>
  <c r="O23" i="1"/>
  <c r="O24" i="1" s="1"/>
  <c r="P23" i="1"/>
  <c r="P24" i="1" s="1"/>
  <c r="F59" i="4"/>
  <c r="G21" i="1" s="1"/>
  <c r="M51" i="4"/>
  <c r="M117" i="3"/>
  <c r="M336" i="2"/>
  <c r="J23" i="1" l="1"/>
  <c r="J24" i="1" s="1"/>
  <c r="M125" i="3"/>
  <c r="I23" i="1"/>
  <c r="I24" i="1" s="1"/>
  <c r="K23" i="1"/>
  <c r="K24" i="1" s="1"/>
  <c r="M23" i="1"/>
  <c r="M24" i="1" s="1"/>
  <c r="H23" i="1"/>
  <c r="H24" i="1" s="1"/>
  <c r="F20" i="1"/>
  <c r="N20" i="1" s="1"/>
  <c r="L23" i="1"/>
  <c r="L24" i="1" s="1"/>
  <c r="G23" i="1"/>
  <c r="G24" i="1" s="1"/>
  <c r="M345" i="2"/>
  <c r="N19" i="1"/>
  <c r="M14" i="4" l="1"/>
  <c r="E15" i="4"/>
  <c r="M15" i="4" s="1"/>
  <c r="E58" i="4"/>
  <c r="E59" i="4" s="1"/>
  <c r="N15" i="1"/>
  <c r="F17" i="1"/>
  <c r="N17" i="1" s="1"/>
  <c r="M59" i="4" l="1"/>
  <c r="F21" i="1"/>
  <c r="M58" i="4"/>
  <c r="N21" i="1" l="1"/>
  <c r="F23" i="1"/>
  <c r="N23" i="1" l="1"/>
  <c r="N24" i="1" s="1"/>
  <c r="F24" i="1"/>
</calcChain>
</file>

<file path=xl/sharedStrings.xml><?xml version="1.0" encoding="utf-8"?>
<sst xmlns="http://schemas.openxmlformats.org/spreadsheetml/2006/main" count="1786" uniqueCount="504">
  <si>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</si>
  <si>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</si>
  <si>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</si>
  <si>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</si>
  <si>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</si>
  <si>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</si>
  <si>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</si>
  <si>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</si>
  <si>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</si>
  <si>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</si>
  <si>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</si>
  <si>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</si>
  <si>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</si>
  <si>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</si>
  <si>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</si>
  <si>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</si>
  <si>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</si>
  <si>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</si>
  <si>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</si>
  <si>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</si>
  <si>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</si>
  <si>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</si>
  <si>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</si>
  <si>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</si>
  <si>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</si>
  <si>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</si>
  <si>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</si>
  <si>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</si>
  <si>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</si>
  <si>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</si>
  <si>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</si>
  <si>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</si>
  <si>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</si>
  <si>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</si>
  <si>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</si>
  <si>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</si>
  <si>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</si>
  <si>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</si>
  <si>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</si>
  <si>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</si>
  <si>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</si>
  <si>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</si>
  <si>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</si>
  <si>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</si>
  <si>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</si>
  <si>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</si>
  <si>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</si>
  <si>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</si>
  <si>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</si>
  <si>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</si>
  <si>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</si>
  <si>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</si>
  <si>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</si>
  <si>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</si>
  <si>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</si>
  <si>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</si>
  <si>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</si>
  <si>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</si>
  <si>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</si>
  <si>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</si>
  <si>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</si>
  <si>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</si>
  <si>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</si>
  <si>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</si>
  <si>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</si>
  <si>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</si>
  <si>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</si>
  <si>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</si>
  <si>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</si>
  <si>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</si>
  <si>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</si>
  <si>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</si>
  <si>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</si>
  <si>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</si>
  <si>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</si>
  <si>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</si>
  <si>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</si>
  <si>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</si>
  <si>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</si>
  <si>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</si>
  <si>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</si>
  <si>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</si>
  <si>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</si>
  <si>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</si>
  <si>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</si>
  <si>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</si>
  <si>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</si>
  <si>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</si>
  <si>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</si>
  <si>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</si>
  <si>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</si>
  <si>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</si>
  <si>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</si>
  <si>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</si>
  <si>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</si>
  <si>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</si>
  <si>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</si>
  <si>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</si>
  <si>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</si>
  <si>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</si>
  <si>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</si>
  <si>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</si>
  <si>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</si>
  <si>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</si>
  <si>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</si>
  <si>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</si>
  <si>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</si>
  <si>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</si>
  <si>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</si>
  <si>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</si>
  <si>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</si>
  <si>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</si>
  <si>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</si>
  <si>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</si>
  <si>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</si>
  <si>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</si>
  <si>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</si>
  <si>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</si>
  <si>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</si>
  <si>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</si>
  <si>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</si>
  <si>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</si>
  <si>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</si>
  <si>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</si>
  <si>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</si>
  <si>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</si>
  <si>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</si>
  <si>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</si>
  <si>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</si>
  <si>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</si>
  <si>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</si>
  <si>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</si>
  <si>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</si>
  <si>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</si>
  <si>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</si>
  <si>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</si>
  <si>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</si>
  <si>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</si>
  <si>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</si>
  <si>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</si>
  <si>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</si>
  <si>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</si>
  <si>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</si>
  <si>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</si>
  <si>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</si>
  <si>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</si>
  <si>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</si>
  <si>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</si>
  <si>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</si>
  <si>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</si>
  <si>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</si>
  <si>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</si>
  <si>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</si>
  <si>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</si>
  <si>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</si>
  <si>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</si>
  <si>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</si>
  <si>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</si>
  <si>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</si>
  <si>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</si>
  <si>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</si>
  <si>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</si>
  <si>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</si>
  <si>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</si>
  <si>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</si>
  <si>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</si>
  <si>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</si>
  <si>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</si>
  <si>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</si>
  <si>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</si>
  <si>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</si>
  <si>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</si>
  <si>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</si>
  <si>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</si>
  <si>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</si>
  <si>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</si>
  <si>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</si>
  <si>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</si>
  <si>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</si>
  <si>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</si>
  <si>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</si>
  <si>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</si>
  <si>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</si>
  <si>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</si>
  <si>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</si>
  <si>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</si>
  <si>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</si>
  <si>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</si>
  <si>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</si>
  <si>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</si>
  <si>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</si>
  <si>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</si>
  <si>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</si>
  <si>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</si>
  <si>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</si>
  <si>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</si>
  <si>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</si>
  <si>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</si>
  <si>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</si>
  <si>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</si>
  <si>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</si>
  <si>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</si>
  <si>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</si>
  <si>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</si>
  <si>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</si>
  <si>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</si>
  <si>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</si>
  <si>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</si>
  <si>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</si>
  <si>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</si>
  <si>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</si>
  <si>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</si>
  <si>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</si>
  <si>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</si>
  <si>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</si>
  <si>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</si>
  <si>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</si>
  <si>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</si>
  <si>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</si>
  <si>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</si>
  <si>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</si>
  <si>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</si>
  <si>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</si>
  <si>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</si>
  <si>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</si>
  <si>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</si>
  <si>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</si>
  <si>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</si>
  <si>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</si>
  <si>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</si>
  <si>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</si>
  <si>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</si>
  <si>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</si>
  <si>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</si>
  <si>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</si>
  <si>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</si>
  <si>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</si>
  <si>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</si>
  <si>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</si>
  <si>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</si>
  <si>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</si>
  <si>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</si>
  <si>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</si>
  <si>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</si>
  <si>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</si>
  <si>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</si>
  <si>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</si>
  <si>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</si>
  <si>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</si>
  <si>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</si>
  <si>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</si>
  <si>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</si>
  <si>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</si>
  <si>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</si>
  <si>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</si>
  <si>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</si>
  <si>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</si>
  <si>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</si>
  <si>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</si>
  <si>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</si>
  <si>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</si>
  <si>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</si>
  <si>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</si>
  <si>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</si>
  <si>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</si>
  <si>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</si>
  <si>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</si>
  <si>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</si>
  <si>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</si>
  <si>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</si>
  <si>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</si>
  <si>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</si>
  <si>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</si>
  <si>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</si>
  <si>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</si>
  <si>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</si>
  <si>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</si>
  <si>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</si>
  <si>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</si>
  <si>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</si>
  <si>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</si>
  <si>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</si>
  <si>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</si>
  <si>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</si>
  <si>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</si>
  <si>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</si>
  <si>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</si>
  <si>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</si>
  <si>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</si>
  <si>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</si>
  <si>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</si>
  <si>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</si>
  <si>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</si>
  <si>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</si>
  <si>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</si>
  <si>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</si>
  <si>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</si>
  <si>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</si>
  <si>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</si>
  <si>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</si>
  <si>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</si>
  <si>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</si>
  <si>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</si>
  <si>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</si>
  <si>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</si>
  <si>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</si>
  <si>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</si>
  <si>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</si>
  <si>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</si>
  <si>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</si>
  <si>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</si>
  <si>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</si>
  <si>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</si>
  <si>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</si>
  <si>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</si>
  <si>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</si>
  <si>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</si>
  <si>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</si>
  <si>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</si>
  <si>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</si>
  <si>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</si>
  <si>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</si>
  <si>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</si>
  <si>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</si>
  <si>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</si>
  <si>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</si>
  <si>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</si>
  <si>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</si>
  <si>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</si>
  <si>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</si>
  <si>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</si>
  <si>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</si>
  <si>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</si>
  <si>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</si>
  <si>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</si>
  <si>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</si>
  <si>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</si>
  <si>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</si>
  <si>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</si>
  <si>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</si>
  <si>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</si>
  <si>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</si>
  <si>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</si>
  <si>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</si>
  <si>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</si>
  <si>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</si>
  <si>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</si>
  <si>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</si>
  <si>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</si>
  <si>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</si>
  <si>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</si>
  <si>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</si>
  <si>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</si>
  <si>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</si>
  <si>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</si>
  <si>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</si>
  <si>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</si>
  <si>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</si>
  <si>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</si>
  <si>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</si>
  <si>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</si>
  <si>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</si>
  <si>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</si>
  <si>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</si>
  <si>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</si>
  <si>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</si>
  <si>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</si>
  <si>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</si>
  <si>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</si>
  <si>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</si>
  <si>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</si>
  <si>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</si>
  <si>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</si>
  <si>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</si>
  <si>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</si>
  <si>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</si>
  <si>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</si>
  <si>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</si>
  <si>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</si>
  <si>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</si>
  <si>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</si>
  <si>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</si>
  <si>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</si>
  <si>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</si>
  <si>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</si>
  <si>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</si>
  <si>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</si>
  <si>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</si>
  <si>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</si>
  <si>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</si>
  <si>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</si>
  <si>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</si>
  <si>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</si>
  <si>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</si>
  <si>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</si>
  <si>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</si>
  <si>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</si>
  <si>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</si>
  <si>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</si>
  <si>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</si>
  <si>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</si>
  <si>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</si>
  <si>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</si>
  <si>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</si>
  <si>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</si>
  <si>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</si>
  <si>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</si>
  <si>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</si>
  <si>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</si>
  <si>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</si>
  <si>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</si>
  <si>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</si>
  <si>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</si>
  <si>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</si>
  <si>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</si>
  <si>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</si>
  <si>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</si>
  <si>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</si>
  <si>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</si>
  <si>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</si>
  <si>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</si>
  <si>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</si>
  <si>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</si>
  <si>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</si>
  <si>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</si>
  <si>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</si>
  <si>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</si>
  <si>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</si>
  <si>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</si>
  <si>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</si>
  <si>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</si>
  <si>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</si>
  <si>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</si>
  <si>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</si>
  <si>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</si>
  <si>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</si>
  <si>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</si>
  <si>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</si>
  <si>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</si>
  <si>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</si>
  <si>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</si>
  <si>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</si>
  <si>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</si>
  <si>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</si>
  <si>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</si>
  <si>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</si>
  <si>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</si>
  <si>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</si>
  <si>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</si>
  <si>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</si>
  <si>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</si>
  <si>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</si>
  <si>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</si>
  <si>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</si>
  <si>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</si>
  <si>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</si>
  <si>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</si>
  <si>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</si>
  <si>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</si>
  <si>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</si>
  <si>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</si>
  <si>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</si>
  <si>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</si>
  <si>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</si>
  <si>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</si>
  <si>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</si>
  <si>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</si>
  <si>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</si>
  <si>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</si>
  <si>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</si>
  <si>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</si>
  <si>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</si>
  <si>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</si>
  <si>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</si>
  <si>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</si>
  <si>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</si>
  <si>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</si>
  <si>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</si>
  <si>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</si>
  <si>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</si>
  <si>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</si>
  <si>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</si>
  <si>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</si>
  <si>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</si>
  <si>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</si>
  <si>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</si>
  <si>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</si>
  <si>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</si>
  <si>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</si>
  <si>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</si>
  <si>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</si>
  <si>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</si>
  <si>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</si>
  <si>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</si>
  <si>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</si>
  <si>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FS171</t>
  </si>
  <si>
    <t>FS172</t>
  </si>
  <si>
    <t>FS173</t>
  </si>
  <si>
    <t>GT461</t>
  </si>
  <si>
    <t>GT462</t>
  </si>
  <si>
    <t>EC443</t>
  </si>
  <si>
    <t>EC444</t>
  </si>
  <si>
    <t>National: Defence and Military veterans</t>
  </si>
  <si>
    <t>M12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</si>
</sst>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97"/>
  <sheetViews>
    <sheetView tabSelected="1" zoomScale="75" zoomScaleNormal="75" workbookViewId="0">
      <selection activeCell="J10" sqref="J10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1" width="9.140625" hidden="1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2016</v>
      </c>
      <c r="B7" s="7" t="s">
        <v>503</v>
      </c>
      <c r="C7" s="7" t="s">
        <v>112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FS163_AD_2016_M12</v>
      </c>
    </row>
    <row r="8" spans="1:30" ht="12.95" customHeight="1" x14ac:dyDescent="0.2">
      <c r="D8" s="5" t="s">
        <v>20</v>
      </c>
      <c r="E8" s="5" t="s">
        <v>306</v>
      </c>
      <c r="F8" s="11">
        <v>2073157</v>
      </c>
      <c r="G8" s="11">
        <v>1369226</v>
      </c>
      <c r="H8" s="11">
        <v>2099398</v>
      </c>
      <c r="I8" s="11">
        <v>2153187</v>
      </c>
      <c r="J8" s="11">
        <v>1256260</v>
      </c>
      <c r="K8" s="11">
        <v>1037512</v>
      </c>
      <c r="L8" s="11">
        <v>6182197</v>
      </c>
      <c r="M8" s="11">
        <v>31047938</v>
      </c>
      <c r="N8" s="10">
        <f>SUM(F8:M8)</f>
        <v>47218875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2562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-966</v>
      </c>
      <c r="N9" s="10">
        <f t="shared" ref="N9:N21" si="0">SUM(F9:M9)</f>
        <v>1596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366439</v>
      </c>
      <c r="G10" s="11">
        <v>41661</v>
      </c>
      <c r="H10" s="11">
        <v>48149</v>
      </c>
      <c r="I10" s="11">
        <v>381563</v>
      </c>
      <c r="J10" s="11">
        <v>767213</v>
      </c>
      <c r="K10" s="11">
        <v>762044</v>
      </c>
      <c r="L10" s="11">
        <v>2958001</v>
      </c>
      <c r="M10" s="11">
        <v>6244655</v>
      </c>
      <c r="N10" s="10">
        <f t="shared" si="0"/>
        <v>11569725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850793</v>
      </c>
      <c r="G11" s="11">
        <v>785028</v>
      </c>
      <c r="H11" s="11">
        <v>758798</v>
      </c>
      <c r="I11" s="11">
        <v>724712</v>
      </c>
      <c r="J11" s="11">
        <v>725077</v>
      </c>
      <c r="K11" s="11">
        <v>699843</v>
      </c>
      <c r="L11" s="11">
        <v>3603862</v>
      </c>
      <c r="M11" s="11">
        <v>21151299</v>
      </c>
      <c r="N11" s="10">
        <f t="shared" si="0"/>
        <v>29299412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537540</v>
      </c>
      <c r="G12" s="11">
        <v>514843</v>
      </c>
      <c r="H12" s="11">
        <v>504866</v>
      </c>
      <c r="I12" s="11">
        <v>491090</v>
      </c>
      <c r="J12" s="11">
        <v>495806</v>
      </c>
      <c r="K12" s="11">
        <v>481249</v>
      </c>
      <c r="L12" s="11">
        <v>2525754</v>
      </c>
      <c r="M12" s="11">
        <v>15957144</v>
      </c>
      <c r="N12" s="10">
        <f t="shared" si="0"/>
        <v>21508292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79865</v>
      </c>
      <c r="G13" s="11">
        <v>74048</v>
      </c>
      <c r="H13" s="11">
        <v>72181</v>
      </c>
      <c r="I13" s="11">
        <v>71554</v>
      </c>
      <c r="J13" s="11">
        <v>62249</v>
      </c>
      <c r="K13" s="11">
        <v>59976</v>
      </c>
      <c r="L13" s="11">
        <v>328562</v>
      </c>
      <c r="M13" s="11">
        <v>1179708</v>
      </c>
      <c r="N13" s="10">
        <f t="shared" si="0"/>
        <v>1928143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0">
        <f>SUM(F14:M14)</f>
        <v>0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v>27689</v>
      </c>
      <c r="G16" s="11">
        <v>27384</v>
      </c>
      <c r="H16" s="11">
        <v>27187</v>
      </c>
      <c r="I16" s="11">
        <v>26861</v>
      </c>
      <c r="J16" s="11">
        <v>26723</v>
      </c>
      <c r="K16" s="11">
        <v>26543</v>
      </c>
      <c r="L16" s="11">
        <v>144762</v>
      </c>
      <c r="M16" s="11">
        <v>6538448</v>
      </c>
      <c r="N16" s="10">
        <f t="shared" si="0"/>
        <v>6845597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3938045</v>
      </c>
      <c r="G17" s="10">
        <f t="shared" si="1"/>
        <v>2812190</v>
      </c>
      <c r="H17" s="10">
        <f t="shared" si="1"/>
        <v>3510579</v>
      </c>
      <c r="I17" s="10">
        <f t="shared" si="1"/>
        <v>3848967</v>
      </c>
      <c r="J17" s="10">
        <f t="shared" si="1"/>
        <v>3333328</v>
      </c>
      <c r="K17" s="10">
        <f t="shared" si="1"/>
        <v>3067167</v>
      </c>
      <c r="L17" s="10">
        <f t="shared" si="1"/>
        <v>15743138</v>
      </c>
      <c r="M17" s="10">
        <f t="shared" si="1"/>
        <v>82118226</v>
      </c>
      <c r="N17" s="10">
        <f t="shared" si="0"/>
        <v>118371640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129000</v>
      </c>
      <c r="G19" s="47">
        <f>+ADG!F345</f>
        <v>56000</v>
      </c>
      <c r="H19" s="47">
        <f>+ADG!G345</f>
        <v>42000</v>
      </c>
      <c r="I19" s="47">
        <f>+ADG!H345</f>
        <v>0</v>
      </c>
      <c r="J19" s="47">
        <f>+ADG!I345</f>
        <v>0</v>
      </c>
      <c r="K19" s="47">
        <f>+ADG!J345</f>
        <v>0</v>
      </c>
      <c r="L19" s="47">
        <f>+ADG!K345</f>
        <v>0</v>
      </c>
      <c r="M19" s="47">
        <f>+ADG!L345</f>
        <v>432000</v>
      </c>
      <c r="N19" s="10">
        <f t="shared" si="0"/>
        <v>659000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408008</v>
      </c>
      <c r="G20" s="47">
        <f>+ADC!F125</f>
        <v>220876</v>
      </c>
      <c r="H20" s="47">
        <f>+ADC!G125</f>
        <v>353958</v>
      </c>
      <c r="I20" s="47">
        <f>+ADC!H125</f>
        <v>357534</v>
      </c>
      <c r="J20" s="47">
        <f>+ADC!I125</f>
        <v>689353</v>
      </c>
      <c r="K20" s="47">
        <f>+ADC!J125</f>
        <v>680851</v>
      </c>
      <c r="L20" s="47">
        <f>+ADC!K125</f>
        <v>2845506</v>
      </c>
      <c r="M20" s="47">
        <f>+ADC!L125</f>
        <v>6041839</v>
      </c>
      <c r="N20" s="10">
        <f t="shared" si="0"/>
        <v>11597925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3120835</v>
      </c>
      <c r="G21" s="47">
        <f>+ADH!F59</f>
        <v>2239941</v>
      </c>
      <c r="H21" s="47">
        <f>+ADH!G59</f>
        <v>2848478</v>
      </c>
      <c r="I21" s="47">
        <f>+ADH!H59</f>
        <v>3235063</v>
      </c>
      <c r="J21" s="47">
        <f>+ADH!I59</f>
        <v>2410385</v>
      </c>
      <c r="K21" s="47">
        <f>+ADH!J59</f>
        <v>2186784</v>
      </c>
      <c r="L21" s="47">
        <f>+ADH!K59</f>
        <v>11748304</v>
      </c>
      <c r="M21" s="47">
        <f>+ADH!L59</f>
        <v>67086357</v>
      </c>
      <c r="N21" s="10">
        <f t="shared" si="0"/>
        <v>94876147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v>280202</v>
      </c>
      <c r="G22" s="11">
        <v>295373</v>
      </c>
      <c r="H22" s="11">
        <v>266143</v>
      </c>
      <c r="I22" s="11">
        <v>256370</v>
      </c>
      <c r="J22" s="11">
        <v>233590</v>
      </c>
      <c r="K22" s="11">
        <v>199532</v>
      </c>
      <c r="L22" s="11">
        <v>1149328</v>
      </c>
      <c r="M22" s="11">
        <v>8558030</v>
      </c>
      <c r="N22" s="10">
        <f>SUM(F22:M22)</f>
        <v>11238568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3938045</v>
      </c>
      <c r="G23" s="10">
        <f t="shared" ref="G23:M23" si="2">SUM(G19:G22)</f>
        <v>2812190</v>
      </c>
      <c r="H23" s="10">
        <f t="shared" si="2"/>
        <v>3510579</v>
      </c>
      <c r="I23" s="10">
        <f t="shared" si="2"/>
        <v>3848967</v>
      </c>
      <c r="J23" s="10">
        <f t="shared" si="2"/>
        <v>3333328</v>
      </c>
      <c r="K23" s="10">
        <f t="shared" si="2"/>
        <v>3067167</v>
      </c>
      <c r="L23" s="10">
        <f t="shared" si="2"/>
        <v>15743138</v>
      </c>
      <c r="M23" s="10">
        <f t="shared" si="2"/>
        <v>82118226</v>
      </c>
      <c r="N23" s="10">
        <f>SUM(F23:M23)</f>
        <v>118371640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105</v>
      </c>
    </row>
    <row r="84" spans="29:29" x14ac:dyDescent="0.2">
      <c r="AC84" s="13" t="s">
        <v>106</v>
      </c>
    </row>
    <row r="85" spans="29:29" x14ac:dyDescent="0.2">
      <c r="AC85" s="13" t="s">
        <v>107</v>
      </c>
    </row>
    <row r="86" spans="29:29" x14ac:dyDescent="0.2">
      <c r="AC86" s="13" t="s">
        <v>108</v>
      </c>
    </row>
    <row r="87" spans="29:29" x14ac:dyDescent="0.2">
      <c r="AC87" s="13" t="s">
        <v>109</v>
      </c>
    </row>
    <row r="88" spans="29:29" x14ac:dyDescent="0.2">
      <c r="AC88" s="13" t="s">
        <v>220</v>
      </c>
    </row>
    <row r="89" spans="29:29" x14ac:dyDescent="0.2">
      <c r="AC89" s="13" t="s">
        <v>221</v>
      </c>
    </row>
    <row r="90" spans="29:29" x14ac:dyDescent="0.2">
      <c r="AC90" s="13" t="s">
        <v>500</v>
      </c>
    </row>
    <row r="91" spans="29:29" x14ac:dyDescent="0.2">
      <c r="AC91" s="13" t="s">
        <v>501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495</v>
      </c>
    </row>
    <row r="96" spans="29:29" x14ac:dyDescent="0.2">
      <c r="AC96" s="13" t="s">
        <v>496</v>
      </c>
    </row>
    <row r="97" spans="29:29" x14ac:dyDescent="0.2">
      <c r="AC97" s="13" t="s">
        <v>497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498</v>
      </c>
    </row>
    <row r="119" spans="29:29" x14ac:dyDescent="0.2">
      <c r="AC119" s="13" t="s">
        <v>499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topLeftCell="A319" zoomScale="80" zoomScaleNormal="80" workbookViewId="0">
      <selection activeCell="L17" sqref="L17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2016</v>
      </c>
      <c r="B3" s="45" t="str">
        <f>+AD!B7</f>
        <v>M12 Jun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v>15000</v>
      </c>
      <c r="F6" s="11">
        <v>3000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21000</v>
      </c>
      <c r="M6" s="10">
        <f>SUM(E6:L6)</f>
        <v>39000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34000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0">
        <f t="shared" si="0"/>
        <v>34000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22000</v>
      </c>
      <c r="F9" s="11">
        <v>22000</v>
      </c>
      <c r="G9" s="11">
        <v>18000</v>
      </c>
      <c r="H9" s="11">
        <v>0</v>
      </c>
      <c r="I9" s="11">
        <v>0</v>
      </c>
      <c r="J9" s="11">
        <v>0</v>
      </c>
      <c r="K9" s="11">
        <v>0</v>
      </c>
      <c r="L9" s="11">
        <v>44000</v>
      </c>
      <c r="M9" s="10">
        <f t="shared" si="0"/>
        <v>106000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1000</v>
      </c>
      <c r="F10" s="11">
        <v>1000</v>
      </c>
      <c r="G10" s="11">
        <v>1000</v>
      </c>
      <c r="H10" s="11">
        <v>0</v>
      </c>
      <c r="I10" s="11">
        <v>0</v>
      </c>
      <c r="J10" s="11">
        <v>0</v>
      </c>
      <c r="K10" s="11">
        <v>0</v>
      </c>
      <c r="L10" s="11">
        <v>22000</v>
      </c>
      <c r="M10" s="10">
        <f t="shared" si="0"/>
        <v>25000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0">
        <f t="shared" si="0"/>
        <v>0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72000</v>
      </c>
      <c r="F15" s="10">
        <f t="shared" si="1"/>
        <v>26000</v>
      </c>
      <c r="G15" s="10">
        <f t="shared" si="1"/>
        <v>19000</v>
      </c>
      <c r="H15" s="10">
        <f t="shared" si="1"/>
        <v>0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0">
        <f t="shared" si="1"/>
        <v>87000</v>
      </c>
      <c r="M15" s="10">
        <f t="shared" si="0"/>
        <v>204000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31000</v>
      </c>
      <c r="F17" s="11">
        <v>7000</v>
      </c>
      <c r="G17" s="11">
        <v>8000</v>
      </c>
      <c r="H17" s="11">
        <v>0</v>
      </c>
      <c r="I17" s="11">
        <v>0</v>
      </c>
      <c r="J17" s="11">
        <v>0</v>
      </c>
      <c r="K17" s="11">
        <v>0</v>
      </c>
      <c r="L17" s="11">
        <v>12000</v>
      </c>
      <c r="M17" s="10">
        <f>SUM(E17:L17)</f>
        <v>58000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15000</v>
      </c>
      <c r="F20" s="11">
        <v>11000</v>
      </c>
      <c r="G20" s="11">
        <v>8000</v>
      </c>
      <c r="H20" s="11">
        <v>0</v>
      </c>
      <c r="I20" s="11">
        <v>0</v>
      </c>
      <c r="J20" s="11">
        <v>0</v>
      </c>
      <c r="K20" s="11">
        <v>0</v>
      </c>
      <c r="L20" s="11">
        <v>90000</v>
      </c>
      <c r="M20" s="10">
        <f t="shared" si="2"/>
        <v>124000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1000</v>
      </c>
      <c r="F21" s="11">
        <v>1000</v>
      </c>
      <c r="G21" s="11">
        <v>1000</v>
      </c>
      <c r="H21" s="11">
        <v>0</v>
      </c>
      <c r="I21" s="11">
        <v>0</v>
      </c>
      <c r="J21" s="11">
        <v>0</v>
      </c>
      <c r="K21" s="11">
        <v>0</v>
      </c>
      <c r="L21" s="11">
        <v>27000</v>
      </c>
      <c r="M21" s="10">
        <f t="shared" si="2"/>
        <v>30000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47000</v>
      </c>
      <c r="F26" s="10">
        <f t="shared" si="3"/>
        <v>19000</v>
      </c>
      <c r="G26" s="10">
        <f t="shared" si="3"/>
        <v>17000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129000</v>
      </c>
      <c r="M26" s="10">
        <f t="shared" si="2"/>
        <v>212000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2206</v>
      </c>
      <c r="B27" s="44" t="s">
        <v>343</v>
      </c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>National: Correctional Services</v>
      </c>
      <c r="C28" s="33" t="s">
        <v>20</v>
      </c>
      <c r="D28" s="33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>National: Correctional Services</v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>National: Correctional Services</v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>National: Correctional Services</v>
      </c>
      <c r="C31" s="33" t="s">
        <v>23</v>
      </c>
      <c r="D31" s="33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>National: Correctional Services</v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>National: Correctional Services</v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>National: Correctional Services</v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>National: Correctional Services</v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>National: Correctional Services</v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>National: Correctional Services</v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2251</v>
      </c>
      <c r="B38" s="44" t="s">
        <v>322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>Provincial: Education</v>
      </c>
      <c r="C39" s="5" t="s">
        <v>20</v>
      </c>
      <c r="D39" s="5" t="s">
        <v>306</v>
      </c>
      <c r="E39" s="11">
        <v>1000</v>
      </c>
      <c r="F39" s="11">
        <v>1000</v>
      </c>
      <c r="G39" s="11">
        <v>1000</v>
      </c>
      <c r="H39" s="11">
        <v>0</v>
      </c>
      <c r="I39" s="11">
        <v>0</v>
      </c>
      <c r="J39" s="11">
        <v>0</v>
      </c>
      <c r="K39" s="11">
        <v>0</v>
      </c>
      <c r="L39" s="11">
        <v>29000</v>
      </c>
      <c r="M39" s="10">
        <f>SUM(E39:L39)</f>
        <v>32000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>Provincial: Education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>Provincial: Education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>Provincial: Education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>Provincial: Education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>Provincial: Education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>Provincial: Education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>Provincial: Education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>Provincial: Education</v>
      </c>
      <c r="C47" s="5" t="s">
        <v>26</v>
      </c>
      <c r="D47" s="5" t="s">
        <v>27</v>
      </c>
      <c r="E47" s="11">
        <v>9000</v>
      </c>
      <c r="F47" s="11">
        <v>10000</v>
      </c>
      <c r="G47" s="11">
        <v>5000</v>
      </c>
      <c r="H47" s="11">
        <v>0</v>
      </c>
      <c r="I47" s="11">
        <v>0</v>
      </c>
      <c r="J47" s="11">
        <v>0</v>
      </c>
      <c r="K47" s="11">
        <v>0</v>
      </c>
      <c r="L47" s="11">
        <v>187000</v>
      </c>
      <c r="M47" s="10">
        <f t="shared" si="6"/>
        <v>211000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>Provincial: Education</v>
      </c>
      <c r="C48" s="2" t="s">
        <v>28</v>
      </c>
      <c r="D48" s="2" t="s">
        <v>29</v>
      </c>
      <c r="E48" s="10">
        <f t="shared" ref="E48:L48" si="7">SUM(E39:E47)</f>
        <v>10000</v>
      </c>
      <c r="F48" s="10">
        <f t="shared" si="7"/>
        <v>11000</v>
      </c>
      <c r="G48" s="10">
        <f t="shared" si="7"/>
        <v>6000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216000</v>
      </c>
      <c r="M48" s="10">
        <f t="shared" si="6"/>
        <v>243000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2207</v>
      </c>
      <c r="B49" s="44" t="s">
        <v>502</v>
      </c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>National: Defence and Military veterans</v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>National: Defence and Military veterans</v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>National: Defence and Military veterans</v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>National: Defence and Military veterans</v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>National: Defence and Military veterans</v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>National: Defence and Military veterans</v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>National: Defence and Military veterans</v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>National: Defence and Military veterans</v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>National: Defence and Military veterans</v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>National: Defence and Military veterans</v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2257</v>
      </c>
      <c r="B60" s="44" t="s">
        <v>324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>Provincial: Social Development</v>
      </c>
      <c r="C61" s="5" t="s">
        <v>20</v>
      </c>
      <c r="D61" s="5" t="s">
        <v>306</v>
      </c>
      <c r="E61" s="11"/>
      <c r="F61" s="11"/>
      <c r="G61" s="11"/>
      <c r="H61" s="11"/>
      <c r="I61" s="11"/>
      <c r="J61" s="11"/>
      <c r="K61" s="11"/>
      <c r="L61" s="11"/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>Provincial: Social Development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>Provincial: Social Development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>Provincial: Social Development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>Provincial: Social Development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>Provincial: Social Development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>Provincial: Social Development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>Provincial: Social Development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>Provincial: Social Development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>Provincial: Social Development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2219</v>
      </c>
      <c r="B71" s="44" t="s">
        <v>356</v>
      </c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>National: Labour</v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>National: Labour</v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>National: Labour</v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>National: Labour</v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>National: Labour</v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>National: Labour</v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>National: Labour</v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>National: Labour</v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>National: Labour</v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>National: Labour</v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2224</v>
      </c>
      <c r="B82" s="44" t="s">
        <v>361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>National: Police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>National: Police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>National: Police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>National: Police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>National: Police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>National: Police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>National: Police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>National: Police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>National: Police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>National: Police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2218</v>
      </c>
      <c r="B93" s="44" t="s">
        <v>355</v>
      </c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>National: Justice and Constitutional Development</v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>National: Justice and Constitutional Development</v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>National: Justice and Constitutional Development</v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>National: Justice and Constitutional Development</v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>National: Justice and Constitutional Development</v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>National: Justice and Constitutional Development</v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>National: Justice and Constitutional Development</v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>National: Justice and Constitutional Development</v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>National: Justice and Constitutional Development</v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>National: Justice and Constitutional Development</v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2252</v>
      </c>
      <c r="B104" s="44" t="s">
        <v>323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>Provincial: Health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>Provincial: Health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>Provincial: Health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>Provincial: Health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>Provincial: Health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>Provincial: Health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>Provincial: Health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>Provincial: Health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>Provincial: Health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>Provincial: Health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2250</v>
      </c>
      <c r="B115" s="44" t="s">
        <v>326</v>
      </c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>Provincial: Agriculture</v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>Provincial: Agriculture</v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>Provincial: Agriculture</v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>Provincial: Agriculture</v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>Provincial: Agriculture</v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>Provincial: Agriculture</v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>Provincial: Agriculture</v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>Provincial: Agriculture</v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>Provincial: Agriculture</v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>Provincial: Agriculture</v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47000</v>
      </c>
      <c r="F336" s="26">
        <f t="shared" ref="F336:L336" si="60">+F6+F17+F28+F39+F50+F61+F72+F83+F94+F105+F116+F127+F138+F149+F160+F171+F182+F193+F204+F215+F226+F237+F248+F259+F270+F281+F292+F303+F314+F325</f>
        <v>11000</v>
      </c>
      <c r="G336" s="26">
        <f t="shared" si="60"/>
        <v>9000</v>
      </c>
      <c r="H336" s="26">
        <f t="shared" si="60"/>
        <v>0</v>
      </c>
      <c r="I336" s="26">
        <f t="shared" si="60"/>
        <v>0</v>
      </c>
      <c r="J336" s="26">
        <f t="shared" si="60"/>
        <v>0</v>
      </c>
      <c r="K336" s="26">
        <f t="shared" si="60"/>
        <v>0</v>
      </c>
      <c r="L336" s="26">
        <f t="shared" si="60"/>
        <v>62000</v>
      </c>
      <c r="M336" s="37">
        <f>SUM(E336:L336)</f>
        <v>129000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34000</v>
      </c>
      <c r="F338" s="26">
        <f t="shared" si="62"/>
        <v>0</v>
      </c>
      <c r="G338" s="26">
        <f t="shared" si="62"/>
        <v>0</v>
      </c>
      <c r="H338" s="26">
        <f t="shared" si="62"/>
        <v>0</v>
      </c>
      <c r="I338" s="26">
        <f t="shared" si="62"/>
        <v>0</v>
      </c>
      <c r="J338" s="26">
        <f t="shared" si="62"/>
        <v>0</v>
      </c>
      <c r="K338" s="26">
        <f t="shared" si="62"/>
        <v>0</v>
      </c>
      <c r="L338" s="26">
        <f t="shared" si="62"/>
        <v>0</v>
      </c>
      <c r="M338" s="37">
        <f t="shared" si="63"/>
        <v>34000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37000</v>
      </c>
      <c r="F339" s="26">
        <f t="shared" si="62"/>
        <v>33000</v>
      </c>
      <c r="G339" s="26">
        <f t="shared" si="62"/>
        <v>26000</v>
      </c>
      <c r="H339" s="26">
        <f t="shared" si="62"/>
        <v>0</v>
      </c>
      <c r="I339" s="26">
        <f t="shared" si="62"/>
        <v>0</v>
      </c>
      <c r="J339" s="26">
        <f t="shared" si="62"/>
        <v>0</v>
      </c>
      <c r="K339" s="26">
        <f t="shared" si="62"/>
        <v>0</v>
      </c>
      <c r="L339" s="26">
        <f t="shared" si="62"/>
        <v>134000</v>
      </c>
      <c r="M339" s="37">
        <f t="shared" si="63"/>
        <v>230000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2000</v>
      </c>
      <c r="F340" s="26">
        <f t="shared" si="62"/>
        <v>2000</v>
      </c>
      <c r="G340" s="26">
        <f t="shared" si="62"/>
        <v>2000</v>
      </c>
      <c r="H340" s="26">
        <f t="shared" si="62"/>
        <v>0</v>
      </c>
      <c r="I340" s="26">
        <f t="shared" si="62"/>
        <v>0</v>
      </c>
      <c r="J340" s="26">
        <f t="shared" si="62"/>
        <v>0</v>
      </c>
      <c r="K340" s="26">
        <f t="shared" si="62"/>
        <v>0</v>
      </c>
      <c r="L340" s="26">
        <f t="shared" si="62"/>
        <v>49000</v>
      </c>
      <c r="M340" s="37">
        <f t="shared" si="63"/>
        <v>55000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9000</v>
      </c>
      <c r="F344" s="26">
        <f t="shared" si="62"/>
        <v>10000</v>
      </c>
      <c r="G344" s="26">
        <f t="shared" si="62"/>
        <v>5000</v>
      </c>
      <c r="H344" s="26">
        <f t="shared" si="62"/>
        <v>0</v>
      </c>
      <c r="I344" s="26">
        <f t="shared" si="62"/>
        <v>0</v>
      </c>
      <c r="J344" s="26">
        <f t="shared" si="62"/>
        <v>0</v>
      </c>
      <c r="K344" s="26">
        <f t="shared" si="62"/>
        <v>0</v>
      </c>
      <c r="L344" s="26">
        <f t="shared" si="62"/>
        <v>187000</v>
      </c>
      <c r="M344" s="37">
        <f t="shared" si="63"/>
        <v>211000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129000</v>
      </c>
      <c r="F345" s="19">
        <f t="shared" ref="F345:L345" si="64">SUM(F336:F344)</f>
        <v>56000</v>
      </c>
      <c r="G345" s="19">
        <f t="shared" si="64"/>
        <v>42000</v>
      </c>
      <c r="H345" s="19">
        <f t="shared" si="64"/>
        <v>0</v>
      </c>
      <c r="I345" s="19">
        <f t="shared" si="64"/>
        <v>0</v>
      </c>
      <c r="J345" s="19">
        <f t="shared" si="64"/>
        <v>0</v>
      </c>
      <c r="K345" s="19">
        <f t="shared" si="64"/>
        <v>0</v>
      </c>
      <c r="L345" s="19">
        <f t="shared" si="64"/>
        <v>432000</v>
      </c>
      <c r="M345" s="19">
        <f t="shared" si="63"/>
        <v>659000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E14" sqref="E14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2016</v>
      </c>
      <c r="B3" s="45" t="str">
        <f>+AD!B7</f>
        <v>M12 Jun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0">
        <f>SUM(E6:L6)</f>
        <v>0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0">
        <f t="shared" si="0"/>
        <v>0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>
        <f t="shared" si="0"/>
        <v>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f t="shared" si="0"/>
        <v>0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408008</v>
      </c>
      <c r="F14" s="11">
        <v>220876</v>
      </c>
      <c r="G14" s="11">
        <v>353958</v>
      </c>
      <c r="H14" s="11">
        <v>357534</v>
      </c>
      <c r="I14" s="11">
        <v>689353</v>
      </c>
      <c r="J14" s="11">
        <v>680851</v>
      </c>
      <c r="K14" s="11">
        <v>2845506</v>
      </c>
      <c r="L14" s="11">
        <v>6041839</v>
      </c>
      <c r="M14" s="10">
        <f t="shared" si="0"/>
        <v>11597925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408008</v>
      </c>
      <c r="F15" s="10">
        <f t="shared" si="1"/>
        <v>220876</v>
      </c>
      <c r="G15" s="10">
        <f t="shared" si="1"/>
        <v>353958</v>
      </c>
      <c r="H15" s="10">
        <f t="shared" si="1"/>
        <v>357534</v>
      </c>
      <c r="I15" s="10">
        <f t="shared" si="1"/>
        <v>689353</v>
      </c>
      <c r="J15" s="10">
        <f t="shared" si="1"/>
        <v>680851</v>
      </c>
      <c r="K15" s="10">
        <f t="shared" si="1"/>
        <v>2845506</v>
      </c>
      <c r="L15" s="10">
        <f t="shared" si="1"/>
        <v>6041839</v>
      </c>
      <c r="M15" s="10">
        <f t="shared" si="0"/>
        <v>11597925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0</v>
      </c>
      <c r="F116" s="20">
        <f t="shared" ref="F116:L116" si="20">+F6+F17+F28+F39+F50+F61+F72+F83+F94+F105</f>
        <v>0</v>
      </c>
      <c r="G116" s="20">
        <f t="shared" si="20"/>
        <v>0</v>
      </c>
      <c r="H116" s="20">
        <f t="shared" si="20"/>
        <v>0</v>
      </c>
      <c r="I116" s="20">
        <f t="shared" si="20"/>
        <v>0</v>
      </c>
      <c r="J116" s="20">
        <f t="shared" si="20"/>
        <v>0</v>
      </c>
      <c r="K116" s="20">
        <f t="shared" si="20"/>
        <v>0</v>
      </c>
      <c r="L116" s="20">
        <f t="shared" si="20"/>
        <v>0</v>
      </c>
      <c r="M116" s="40">
        <f>SUM(E116:L116)</f>
        <v>0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0</v>
      </c>
      <c r="F118" s="20">
        <f t="shared" si="22"/>
        <v>0</v>
      </c>
      <c r="G118" s="20">
        <f t="shared" si="22"/>
        <v>0</v>
      </c>
      <c r="H118" s="20">
        <f t="shared" si="22"/>
        <v>0</v>
      </c>
      <c r="I118" s="20">
        <f t="shared" si="22"/>
        <v>0</v>
      </c>
      <c r="J118" s="20">
        <f t="shared" si="22"/>
        <v>0</v>
      </c>
      <c r="K118" s="20">
        <f t="shared" si="22"/>
        <v>0</v>
      </c>
      <c r="L118" s="20">
        <f t="shared" si="22"/>
        <v>0</v>
      </c>
      <c r="M118" s="40">
        <f t="shared" si="23"/>
        <v>0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0</v>
      </c>
      <c r="F119" s="20">
        <f t="shared" si="22"/>
        <v>0</v>
      </c>
      <c r="G119" s="20">
        <f t="shared" si="22"/>
        <v>0</v>
      </c>
      <c r="H119" s="20">
        <f t="shared" si="22"/>
        <v>0</v>
      </c>
      <c r="I119" s="20">
        <f t="shared" si="22"/>
        <v>0</v>
      </c>
      <c r="J119" s="20">
        <f t="shared" si="22"/>
        <v>0</v>
      </c>
      <c r="K119" s="20">
        <f t="shared" si="22"/>
        <v>0</v>
      </c>
      <c r="L119" s="20">
        <f t="shared" si="22"/>
        <v>0</v>
      </c>
      <c r="M119" s="40">
        <f t="shared" si="23"/>
        <v>0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0</v>
      </c>
      <c r="F120" s="20">
        <f t="shared" si="22"/>
        <v>0</v>
      </c>
      <c r="G120" s="20">
        <f t="shared" si="22"/>
        <v>0</v>
      </c>
      <c r="H120" s="20">
        <f t="shared" si="22"/>
        <v>0</v>
      </c>
      <c r="I120" s="20">
        <f t="shared" si="22"/>
        <v>0</v>
      </c>
      <c r="J120" s="20">
        <f t="shared" si="22"/>
        <v>0</v>
      </c>
      <c r="K120" s="20">
        <f t="shared" si="22"/>
        <v>0</v>
      </c>
      <c r="L120" s="20">
        <f t="shared" si="22"/>
        <v>0</v>
      </c>
      <c r="M120" s="40">
        <f t="shared" si="23"/>
        <v>0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408008</v>
      </c>
      <c r="F124" s="20">
        <f t="shared" si="22"/>
        <v>220876</v>
      </c>
      <c r="G124" s="20">
        <f t="shared" si="22"/>
        <v>353958</v>
      </c>
      <c r="H124" s="20">
        <f t="shared" si="22"/>
        <v>357534</v>
      </c>
      <c r="I124" s="20">
        <f t="shared" si="22"/>
        <v>689353</v>
      </c>
      <c r="J124" s="20">
        <f t="shared" si="22"/>
        <v>680851</v>
      </c>
      <c r="K124" s="20">
        <f t="shared" si="22"/>
        <v>2845506</v>
      </c>
      <c r="L124" s="20">
        <f t="shared" si="22"/>
        <v>6041839</v>
      </c>
      <c r="M124" s="40">
        <f t="shared" si="23"/>
        <v>11597925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408008</v>
      </c>
      <c r="F125" s="40">
        <f t="shared" si="24"/>
        <v>220876</v>
      </c>
      <c r="G125" s="40">
        <f t="shared" si="24"/>
        <v>353958</v>
      </c>
      <c r="H125" s="40">
        <f t="shared" si="24"/>
        <v>357534</v>
      </c>
      <c r="I125" s="40">
        <f t="shared" si="24"/>
        <v>689353</v>
      </c>
      <c r="J125" s="40">
        <f t="shared" si="24"/>
        <v>680851</v>
      </c>
      <c r="K125" s="40">
        <f t="shared" si="24"/>
        <v>2845506</v>
      </c>
      <c r="L125" s="40">
        <f t="shared" si="24"/>
        <v>6041839</v>
      </c>
      <c r="M125" s="40">
        <f t="shared" si="23"/>
        <v>11597925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topLeftCell="C1" zoomScale="75" workbookViewId="0">
      <selection activeCell="L14" sqref="L14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2016</v>
      </c>
      <c r="B3" s="45" t="str">
        <f>+AD!B7</f>
        <v>M12 Jun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0">
        <f>SUM(E6:L6)</f>
        <v>0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0">
        <f t="shared" si="0"/>
        <v>0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>
        <f t="shared" si="0"/>
        <v>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f t="shared" si="0"/>
        <v>0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3120835</v>
      </c>
      <c r="F14" s="11">
        <v>2239941</v>
      </c>
      <c r="G14" s="11">
        <v>2848478</v>
      </c>
      <c r="H14" s="11">
        <v>3235063</v>
      </c>
      <c r="I14" s="11">
        <v>2410385</v>
      </c>
      <c r="J14" s="11">
        <v>2186784</v>
      </c>
      <c r="K14" s="11">
        <v>11748304</v>
      </c>
      <c r="L14" s="11">
        <v>67086357</v>
      </c>
      <c r="M14" s="10">
        <f t="shared" si="0"/>
        <v>94876147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3120835</v>
      </c>
      <c r="F15" s="10">
        <f t="shared" si="1"/>
        <v>2239941</v>
      </c>
      <c r="G15" s="10">
        <f t="shared" si="1"/>
        <v>2848478</v>
      </c>
      <c r="H15" s="10">
        <f t="shared" si="1"/>
        <v>3235063</v>
      </c>
      <c r="I15" s="10">
        <f t="shared" si="1"/>
        <v>2410385</v>
      </c>
      <c r="J15" s="10">
        <f t="shared" si="1"/>
        <v>2186784</v>
      </c>
      <c r="K15" s="10">
        <f t="shared" si="1"/>
        <v>11748304</v>
      </c>
      <c r="L15" s="10">
        <f t="shared" si="1"/>
        <v>67086357</v>
      </c>
      <c r="M15" s="10">
        <f t="shared" si="0"/>
        <v>94876147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424</v>
      </c>
      <c r="B16" s="18" t="s">
        <v>481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/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0</v>
      </c>
      <c r="F50" s="20">
        <f t="shared" si="8"/>
        <v>0</v>
      </c>
      <c r="G50" s="20">
        <f t="shared" si="8"/>
        <v>0</v>
      </c>
      <c r="H50" s="20">
        <f t="shared" si="8"/>
        <v>0</v>
      </c>
      <c r="I50" s="20">
        <f t="shared" si="8"/>
        <v>0</v>
      </c>
      <c r="J50" s="20">
        <f t="shared" si="8"/>
        <v>0</v>
      </c>
      <c r="K50" s="20">
        <f t="shared" si="8"/>
        <v>0</v>
      </c>
      <c r="L50" s="20">
        <f t="shared" si="8"/>
        <v>0</v>
      </c>
      <c r="M50" s="40">
        <f>SUM(E50:L50)</f>
        <v>0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0</v>
      </c>
      <c r="K52" s="20">
        <f t="shared" si="8"/>
        <v>0</v>
      </c>
      <c r="L52" s="20">
        <f t="shared" si="8"/>
        <v>0</v>
      </c>
      <c r="M52" s="40">
        <f t="shared" si="10"/>
        <v>0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0</v>
      </c>
      <c r="F53" s="20">
        <f t="shared" si="8"/>
        <v>0</v>
      </c>
      <c r="G53" s="20">
        <f t="shared" si="8"/>
        <v>0</v>
      </c>
      <c r="H53" s="20">
        <f t="shared" si="8"/>
        <v>0</v>
      </c>
      <c r="I53" s="20">
        <f t="shared" si="8"/>
        <v>0</v>
      </c>
      <c r="J53" s="20">
        <f t="shared" si="8"/>
        <v>0</v>
      </c>
      <c r="K53" s="20">
        <f t="shared" si="8"/>
        <v>0</v>
      </c>
      <c r="L53" s="20">
        <f t="shared" si="8"/>
        <v>0</v>
      </c>
      <c r="M53" s="40">
        <f t="shared" si="10"/>
        <v>0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0</v>
      </c>
      <c r="K54" s="20">
        <f t="shared" si="8"/>
        <v>0</v>
      </c>
      <c r="L54" s="20">
        <f t="shared" si="8"/>
        <v>0</v>
      </c>
      <c r="M54" s="40">
        <f t="shared" si="10"/>
        <v>0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3120835</v>
      </c>
      <c r="F58" s="20">
        <f t="shared" si="8"/>
        <v>2239941</v>
      </c>
      <c r="G58" s="20">
        <f t="shared" si="8"/>
        <v>2848478</v>
      </c>
      <c r="H58" s="20">
        <f t="shared" si="8"/>
        <v>3235063</v>
      </c>
      <c r="I58" s="20">
        <f t="shared" si="8"/>
        <v>2410385</v>
      </c>
      <c r="J58" s="20">
        <f t="shared" si="8"/>
        <v>2186784</v>
      </c>
      <c r="K58" s="20">
        <f t="shared" si="8"/>
        <v>11748304</v>
      </c>
      <c r="L58" s="20">
        <f t="shared" si="8"/>
        <v>67086357</v>
      </c>
      <c r="M58" s="40">
        <f t="shared" si="10"/>
        <v>94876147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3120835</v>
      </c>
      <c r="F59" s="40">
        <f t="shared" si="11"/>
        <v>2239941</v>
      </c>
      <c r="G59" s="40">
        <f t="shared" si="11"/>
        <v>2848478</v>
      </c>
      <c r="H59" s="40">
        <f t="shared" si="11"/>
        <v>3235063</v>
      </c>
      <c r="I59" s="40">
        <f t="shared" si="11"/>
        <v>2410385</v>
      </c>
      <c r="J59" s="40">
        <f t="shared" si="11"/>
        <v>2186784</v>
      </c>
      <c r="K59" s="40">
        <f t="shared" si="11"/>
        <v>11748304</v>
      </c>
      <c r="L59" s="40">
        <f t="shared" si="11"/>
        <v>67086357</v>
      </c>
      <c r="M59" s="40">
        <f t="shared" si="10"/>
        <v>94876147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3995504-146D-4914-9C5C-49C6F2D0CFC1}">
  <ds:schemaRefs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Mampa Tsoho</cp:lastModifiedBy>
  <cp:lastPrinted>2013-06-13T14:20:39Z</cp:lastPrinted>
  <dcterms:created xsi:type="dcterms:W3CDTF">2005-04-04T14:08:45Z</dcterms:created>
  <dcterms:modified xsi:type="dcterms:W3CDTF">2016-07-13T12:05:41Z</dcterms:modified>
</cp:coreProperties>
</file>